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полугодие'!$5:$6</definedName>
  </definedNames>
  <calcPr fullCalcOnLoad="1"/>
</workbook>
</file>

<file path=xl/sharedStrings.xml><?xml version="1.0" encoding="utf-8"?>
<sst xmlns="http://schemas.openxmlformats.org/spreadsheetml/2006/main" count="98" uniqueCount="87">
  <si>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</si>
  <si>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</si>
  <si>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</si>
  <si>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</si>
  <si>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</si>
  <si>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</si>
  <si>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</si>
  <si>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</si>
  <si>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</si>
  <si>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</si>
  <si>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</si>
  <si>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</si>
  <si>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</si>
  <si>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</si>
  <si>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</si>
  <si>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</si>
  <si>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</si>
  <si>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</si>
  <si>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</si>
  <si>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</si>
  <si>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</si>
  <si>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</si>
  <si>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</si>
  <si>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</si>
  <si>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</si>
  <si>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</si>
  <si>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</si>
  <si>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</si>
  <si>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</si>
  <si>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</si>
  <si>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</si>
  <si>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</si>
  <si>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</si>
  <si>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</si>
  <si>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</si>
  <si>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</si>
  <si>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</si>
  <si>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</si>
  <si>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</si>
  <si>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</si>
  <si>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</si>
  <si>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</si>
  <si>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</si>
  <si>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</si>
  <si>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</si>
  <si>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</si>
  <si>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</si>
  <si>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</si>
  <si>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</si>
  <si>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</si>
  <si>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</si>
  <si>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</si>
  <si>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</si>
  <si>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</si>
  <si>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</si>
  <si>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</si>
  <si>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</si>
  <si>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</si>
  <si>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</si>
  <si>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</si>
  <si>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</si>
  <si>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</si>
  <si>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</si>
  <si>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</si>
  <si>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</si>
  <si>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</si>
  <si>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</si>
  <si>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</si>
  <si>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</si>
  <si>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</si>
  <si>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</si>
  <si>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</si>
  <si>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</si>
  <si>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</si>
  <si>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</si>
  <si>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</si>
  <si>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</si>
  <si>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</si>
  <si>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</si>
  <si>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</si>
  <si>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Уточненный план на 2020 год, тыс.руб.</t>
  </si>
  <si>
    <t>Исполнено за 1 квартал 2020 года, тыс.руб.</t>
  </si>
  <si>
    <t>Утвержденный план на 2020 год, тыс.руб.</t>
  </si>
  <si>
    <t>Темп роста 2020/2019</t>
  </si>
  <si>
    <t>2020 год</t>
  </si>
  <si>
    <t>Сведения об исполнении бюджета Нижневартовского района за Iполугодие 2020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</si>
  <si>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за 1 полугодие 2019 года, тыс.руб.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</si>
</sst>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#,##0.0;[Red]\-#,##0.0"/>
    <numFmt numFmtId="206" formatCode="#,##0.00,;[Red]\-#,##0.00,;0.00,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4" applyFont="1" applyProtection="1">
      <alignment/>
      <protection hidden="1"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6" fillId="0" borderId="0" xfId="54" applyFont="1">
      <alignment/>
      <protection/>
    </xf>
    <xf numFmtId="181" fontId="7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/>
      <protection/>
    </xf>
    <xf numFmtId="3" fontId="7" fillId="0" borderId="0" xfId="54" applyNumberFormat="1" applyFont="1">
      <alignment/>
      <protection/>
    </xf>
    <xf numFmtId="181" fontId="5" fillId="0" borderId="10" xfId="54" applyNumberFormat="1" applyFont="1" applyFill="1" applyBorder="1" applyAlignment="1" applyProtection="1">
      <alignment wrapText="1"/>
      <protection hidden="1"/>
    </xf>
    <xf numFmtId="186" fontId="7" fillId="0" borderId="0" xfId="54" applyNumberFormat="1" applyFont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6" fontId="7" fillId="0" borderId="10" xfId="54" applyNumberFormat="1" applyFont="1" applyBorder="1">
      <alignment/>
      <protection/>
    </xf>
    <xf numFmtId="186" fontId="5" fillId="0" borderId="10" xfId="54" applyNumberFormat="1" applyFont="1" applyFill="1" applyBorder="1" applyAlignment="1" applyProtection="1">
      <alignment/>
      <protection hidden="1"/>
    </xf>
    <xf numFmtId="186" fontId="7" fillId="0" borderId="10" xfId="54" applyNumberFormat="1" applyFont="1" applyBorder="1">
      <alignment/>
      <protection/>
    </xf>
    <xf numFmtId="186" fontId="7" fillId="0" borderId="10" xfId="55" applyNumberFormat="1" applyFont="1" applyFill="1" applyBorder="1" applyAlignment="1" applyProtection="1">
      <alignment/>
      <protection hidden="1"/>
    </xf>
    <xf numFmtId="185" fontId="5" fillId="0" borderId="10" xfId="54" applyNumberFormat="1" applyFont="1" applyBorder="1">
      <alignment/>
      <protection/>
    </xf>
    <xf numFmtId="185" fontId="7" fillId="0" borderId="10" xfId="54" applyNumberFormat="1" applyFont="1" applyBorder="1">
      <alignment/>
      <protection/>
    </xf>
    <xf numFmtId="181" fontId="5" fillId="0" borderId="10" xfId="54" applyNumberFormat="1" applyFont="1" applyFill="1" applyBorder="1" applyAlignment="1" applyProtection="1">
      <alignment wrapText="1"/>
      <protection hidden="1"/>
    </xf>
    <xf numFmtId="186" fontId="5" fillId="0" borderId="10" xfId="54" applyNumberFormat="1" applyFont="1" applyFill="1" applyBorder="1" applyAlignment="1" applyProtection="1">
      <alignment/>
      <protection hidden="1"/>
    </xf>
    <xf numFmtId="185" fontId="5" fillId="0" borderId="10" xfId="54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0" fillId="0" borderId="10" xfId="54" applyFont="1" applyBorder="1">
      <alignment/>
      <protection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6" fontId="5" fillId="0" borderId="10" xfId="54" applyNumberFormat="1" applyFont="1" applyFill="1" applyBorder="1" applyAlignment="1" applyProtection="1">
      <alignment/>
      <protection hidden="1"/>
    </xf>
    <xf numFmtId="0" fontId="5" fillId="33" borderId="10" xfId="54" applyNumberFormat="1" applyFont="1" applyFill="1" applyBorder="1" applyAlignment="1" applyProtection="1">
      <alignment horizontal="left"/>
      <protection hidden="1"/>
    </xf>
    <xf numFmtId="186" fontId="5" fillId="33" borderId="10" xfId="54" applyNumberFormat="1" applyFont="1" applyFill="1" applyBorder="1" applyAlignment="1" applyProtection="1">
      <alignment vertical="center"/>
      <protection hidden="1"/>
    </xf>
    <xf numFmtId="186" fontId="5" fillId="33" borderId="10" xfId="54" applyNumberFormat="1" applyFont="1" applyFill="1" applyBorder="1" applyAlignment="1" applyProtection="1">
      <alignment/>
      <protection hidden="1"/>
    </xf>
    <xf numFmtId="185" fontId="5" fillId="33" borderId="10" xfId="54" applyNumberFormat="1" applyFont="1" applyFill="1" applyBorder="1">
      <alignment/>
      <protection/>
    </xf>
    <xf numFmtId="186" fontId="7" fillId="0" borderId="10" xfId="54" applyNumberFormat="1" applyFont="1" applyFill="1" applyBorder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85" fontId="7" fillId="0" borderId="10" xfId="54" applyNumberFormat="1" applyFont="1" applyBorder="1">
      <alignment/>
      <protection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186" fontId="7" fillId="0" borderId="10" xfId="54" applyNumberFormat="1" applyFont="1" applyFill="1" applyBorder="1" applyAlignment="1" applyProtection="1">
      <alignment wrapText="1"/>
      <protection hidden="1"/>
    </xf>
    <xf numFmtId="0" fontId="9" fillId="0" borderId="0" xfId="54" applyNumberFormat="1" applyFont="1" applyFill="1" applyAlignment="1" applyProtection="1">
      <alignment horizontal="right" wrapText="1"/>
      <protection hidden="1"/>
    </xf>
    <xf numFmtId="0" fontId="8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0" xfId="54" applyFont="1" applyBorder="1" applyAlignment="1">
      <alignment horizontal="center" vertical="center" wrapText="1"/>
      <protection/>
    </xf>
    <xf numFmtId="185" fontId="5" fillId="0" borderId="10" xfId="54" applyNumberFormat="1" applyFont="1" applyBorder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87"/>
  <sheetViews>
    <sheetView tabSelected="1" zoomScalePageLayoutView="0" workbookViewId="0" topLeftCell="A1">
      <pane xSplit="3" ySplit="6" topLeftCell="D7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85" sqref="G85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0"/>
      <c r="H1" s="40"/>
      <c r="I1" s="40"/>
    </row>
    <row r="2" spans="1:10" s="3" customFormat="1" ht="75.75" customHeight="1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2" t="s">
        <v>0</v>
      </c>
      <c r="B4" s="43" t="s">
        <v>1</v>
      </c>
      <c r="C4" s="43" t="s">
        <v>2</v>
      </c>
      <c r="D4" s="43" t="s">
        <v>86</v>
      </c>
      <c r="E4" s="44" t="s">
        <v>84</v>
      </c>
      <c r="F4" s="44"/>
      <c r="G4" s="44"/>
      <c r="H4" s="45" t="s">
        <v>75</v>
      </c>
      <c r="I4" s="45" t="s">
        <v>73</v>
      </c>
      <c r="J4" s="45" t="s">
        <v>83</v>
      </c>
    </row>
    <row r="5" spans="1:10" ht="67.5" customHeight="1">
      <c r="A5" s="42"/>
      <c r="B5" s="43"/>
      <c r="C5" s="43"/>
      <c r="D5" s="43"/>
      <c r="E5" s="36" t="s">
        <v>82</v>
      </c>
      <c r="F5" s="36" t="s">
        <v>80</v>
      </c>
      <c r="G5" s="36" t="s">
        <v>81</v>
      </c>
      <c r="H5" s="45"/>
      <c r="I5" s="45"/>
      <c r="J5" s="45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356247.95999999996</v>
      </c>
      <c r="E7" s="16">
        <f>E8+E9+E10+E11+E12+E13+E14+E15+E16+E17+E18</f>
        <v>709638.4</v>
      </c>
      <c r="F7" s="16">
        <f>F8+F9+F10+F11+F12+F13+F14+F15+F16+F17+F18</f>
        <v>724694.8400000001</v>
      </c>
      <c r="G7" s="16">
        <f>G8+G9+G10+G11+G12+G13+G14+G15+G16+G17+G18</f>
        <v>322643.277</v>
      </c>
      <c r="H7" s="16">
        <f>G7/E7*100</f>
        <v>45.46587064623335</v>
      </c>
      <c r="I7" s="19">
        <f aca="true" t="shared" si="0" ref="I7:I40">G7/F7*100</f>
        <v>44.52126042459471</v>
      </c>
      <c r="J7" s="19">
        <f>G7/D7*100</f>
        <v>90.56705251027964</v>
      </c>
    </row>
    <row r="8" spans="1:10" ht="48.75" customHeight="1">
      <c r="A8" s="26" t="s">
        <v>5</v>
      </c>
      <c r="B8" s="7">
        <v>1</v>
      </c>
      <c r="C8" s="7">
        <v>2</v>
      </c>
      <c r="D8" s="15">
        <v>35913.21</v>
      </c>
      <c r="E8" s="15">
        <v>36373.4</v>
      </c>
      <c r="F8" s="15">
        <v>36373.36</v>
      </c>
      <c r="G8" s="15">
        <v>14066.863</v>
      </c>
      <c r="H8" s="24">
        <f aca="true" t="shared" si="1" ref="H8:H67">G8/E8*100</f>
        <v>38.673489418091236</v>
      </c>
      <c r="I8" s="20">
        <f t="shared" si="0"/>
        <v>38.67353194755722</v>
      </c>
      <c r="J8" s="37">
        <f aca="true" t="shared" si="2" ref="J8:J67">G8/D8*100</f>
        <v>39.16904949460101</v>
      </c>
    </row>
    <row r="9" spans="1:10" ht="70.5" customHeight="1">
      <c r="A9" s="26" t="s">
        <v>6</v>
      </c>
      <c r="B9" s="7">
        <v>1</v>
      </c>
      <c r="C9" s="7">
        <v>3</v>
      </c>
      <c r="D9" s="15">
        <v>0</v>
      </c>
      <c r="E9" s="14">
        <v>0</v>
      </c>
      <c r="F9" s="35">
        <v>0</v>
      </c>
      <c r="G9" s="15">
        <v>0</v>
      </c>
      <c r="H9" s="24"/>
      <c r="I9" s="20"/>
      <c r="J9" s="37" t="e">
        <f t="shared" si="2"/>
        <v>#DIV/0!</v>
      </c>
    </row>
    <row r="10" spans="1:10" ht="63">
      <c r="A10" s="26" t="s">
        <v>7</v>
      </c>
      <c r="B10" s="7">
        <v>1</v>
      </c>
      <c r="C10" s="7">
        <v>4</v>
      </c>
      <c r="D10" s="15">
        <v>205718.22</v>
      </c>
      <c r="E10" s="15">
        <v>417158.6</v>
      </c>
      <c r="F10" s="15">
        <v>417158.57</v>
      </c>
      <c r="G10" s="15">
        <v>198218.615</v>
      </c>
      <c r="H10" s="24">
        <f t="shared" si="1"/>
        <v>47.516367875431555</v>
      </c>
      <c r="I10" s="20">
        <f t="shared" si="0"/>
        <v>47.51637129257587</v>
      </c>
      <c r="J10" s="37">
        <f t="shared" si="2"/>
        <v>96.35442840211236</v>
      </c>
    </row>
    <row r="11" spans="1:10" ht="21.75" customHeight="1">
      <c r="A11" s="26" t="s">
        <v>8</v>
      </c>
      <c r="B11" s="7">
        <v>1</v>
      </c>
      <c r="C11" s="7">
        <v>5</v>
      </c>
      <c r="D11" s="15">
        <v>0</v>
      </c>
      <c r="E11" s="15">
        <v>6.7</v>
      </c>
      <c r="F11" s="15">
        <v>6.7</v>
      </c>
      <c r="G11" s="15">
        <v>0.452</v>
      </c>
      <c r="H11" s="24">
        <f t="shared" si="1"/>
        <v>6.746268656716419</v>
      </c>
      <c r="I11" s="20">
        <f t="shared" si="0"/>
        <v>6.746268656716419</v>
      </c>
      <c r="J11" s="37" t="e">
        <f t="shared" si="2"/>
        <v>#DIV/0!</v>
      </c>
    </row>
    <row r="12" spans="1:10" ht="51.75" customHeight="1">
      <c r="A12" s="26" t="s">
        <v>9</v>
      </c>
      <c r="B12" s="7">
        <v>1</v>
      </c>
      <c r="C12" s="7">
        <v>6</v>
      </c>
      <c r="D12" s="15">
        <v>4304.11</v>
      </c>
      <c r="E12" s="15">
        <v>9470.8</v>
      </c>
      <c r="F12" s="15">
        <v>9470.84</v>
      </c>
      <c r="G12" s="15">
        <v>4746.333</v>
      </c>
      <c r="H12" s="24">
        <f t="shared" si="1"/>
        <v>50.11543903366136</v>
      </c>
      <c r="I12" s="20">
        <f t="shared" si="0"/>
        <v>50.11522737159534</v>
      </c>
      <c r="J12" s="37">
        <f t="shared" si="2"/>
        <v>110.27443536526715</v>
      </c>
    </row>
    <row r="13" spans="1:10" ht="15.75" hidden="1">
      <c r="A13" s="26" t="s">
        <v>10</v>
      </c>
      <c r="B13" s="7">
        <v>1</v>
      </c>
      <c r="C13" s="7">
        <v>7</v>
      </c>
      <c r="D13" s="15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15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15">
        <v>0</v>
      </c>
      <c r="E15" s="14">
        <v>9900</v>
      </c>
      <c r="F15" s="15">
        <v>17848.94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15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15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15">
        <v>110312.42</v>
      </c>
      <c r="E18" s="14">
        <v>236728.9</v>
      </c>
      <c r="F18" s="15">
        <v>243836.43</v>
      </c>
      <c r="G18" s="15">
        <v>105611.014</v>
      </c>
      <c r="H18" s="24">
        <f t="shared" si="1"/>
        <v>44.61264087316758</v>
      </c>
      <c r="I18" s="20">
        <f t="shared" si="0"/>
        <v>43.312237634056565</v>
      </c>
      <c r="J18" s="37">
        <f t="shared" si="2"/>
        <v>95.73809911884808</v>
      </c>
    </row>
    <row r="19" spans="1:10" s="8" customFormat="1" ht="15.75">
      <c r="A19" s="25" t="s">
        <v>55</v>
      </c>
      <c r="B19" s="12">
        <v>2</v>
      </c>
      <c r="C19" s="12">
        <v>0</v>
      </c>
      <c r="D19" s="16">
        <f>D20</f>
        <v>1454.22</v>
      </c>
      <c r="E19" s="16">
        <f>E20</f>
        <v>3484</v>
      </c>
      <c r="F19" s="16">
        <f>F20</f>
        <v>3484</v>
      </c>
      <c r="G19" s="16">
        <f>G20</f>
        <v>1545.843</v>
      </c>
      <c r="H19" s="16">
        <f t="shared" si="1"/>
        <v>44.369776119402985</v>
      </c>
      <c r="I19" s="19">
        <f t="shared" si="0"/>
        <v>44.369776119402985</v>
      </c>
      <c r="J19" s="19">
        <f t="shared" si="2"/>
        <v>106.30049098485787</v>
      </c>
    </row>
    <row r="20" spans="1:10" ht="15.75">
      <c r="A20" s="26" t="s">
        <v>56</v>
      </c>
      <c r="B20" s="7">
        <v>2</v>
      </c>
      <c r="C20" s="7">
        <v>3</v>
      </c>
      <c r="D20" s="15">
        <v>1454.22</v>
      </c>
      <c r="E20" s="14">
        <v>3484</v>
      </c>
      <c r="F20" s="15">
        <v>3484</v>
      </c>
      <c r="G20" s="15">
        <v>1545.843</v>
      </c>
      <c r="H20" s="24">
        <f t="shared" si="1"/>
        <v>44.369776119402985</v>
      </c>
      <c r="I20" s="20">
        <f t="shared" si="0"/>
        <v>44.369776119402985</v>
      </c>
      <c r="J20" s="37">
        <f t="shared" si="2"/>
        <v>106.30049098485787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SUM(D22:D28)</f>
        <v>20534.49</v>
      </c>
      <c r="E21" s="16">
        <f>SUM(E22:E28)</f>
        <v>47130.9</v>
      </c>
      <c r="F21" s="16">
        <f>SUM(F22:F28)</f>
        <v>49981.79000000001</v>
      </c>
      <c r="G21" s="16">
        <f>SUM(G22:G28)</f>
        <v>24748.113</v>
      </c>
      <c r="H21" s="16">
        <f t="shared" si="1"/>
        <v>52.50931554457904</v>
      </c>
      <c r="I21" s="19">
        <f t="shared" si="0"/>
        <v>49.51425909316172</v>
      </c>
      <c r="J21" s="19">
        <f t="shared" si="2"/>
        <v>120.51973533309082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74</v>
      </c>
      <c r="B23" s="7">
        <v>3</v>
      </c>
      <c r="C23" s="7">
        <v>4</v>
      </c>
      <c r="D23" s="15">
        <v>4753.55</v>
      </c>
      <c r="E23" s="14">
        <v>5617</v>
      </c>
      <c r="F23" s="15">
        <v>5362.8</v>
      </c>
      <c r="G23" s="15">
        <v>3203.284</v>
      </c>
      <c r="H23" s="24">
        <f t="shared" si="1"/>
        <v>57.028378137795976</v>
      </c>
      <c r="I23" s="20">
        <f t="shared" si="0"/>
        <v>59.73155814126948</v>
      </c>
      <c r="J23" s="37">
        <f t="shared" si="2"/>
        <v>67.38719483333509</v>
      </c>
    </row>
    <row r="24" spans="1:10" ht="47.25">
      <c r="A24" s="26" t="s">
        <v>76</v>
      </c>
      <c r="B24" s="7">
        <v>3</v>
      </c>
      <c r="C24" s="7">
        <v>9</v>
      </c>
      <c r="D24" s="15">
        <v>14551.53</v>
      </c>
      <c r="E24" s="14">
        <v>38315.3</v>
      </c>
      <c r="F24" s="15">
        <v>41520.41</v>
      </c>
      <c r="G24" s="15">
        <v>20457.863</v>
      </c>
      <c r="H24" s="24">
        <f t="shared" si="1"/>
        <v>53.39345639992379</v>
      </c>
      <c r="I24" s="20">
        <f t="shared" si="0"/>
        <v>49.271823182863564</v>
      </c>
      <c r="J24" s="37">
        <f t="shared" si="2"/>
        <v>140.58908582121606</v>
      </c>
    </row>
    <row r="25" spans="1:10" ht="15.75" hidden="1">
      <c r="A25" s="26" t="s">
        <v>17</v>
      </c>
      <c r="B25" s="7">
        <v>3</v>
      </c>
      <c r="C25" s="7">
        <v>10</v>
      </c>
      <c r="D25" s="15"/>
      <c r="E25" s="14"/>
      <c r="F25" s="15"/>
      <c r="G25" s="15"/>
      <c r="H25" s="24" t="e">
        <f t="shared" si="1"/>
        <v>#DIV/0!</v>
      </c>
      <c r="I25" s="20" t="e">
        <f t="shared" si="0"/>
        <v>#DIV/0!</v>
      </c>
      <c r="J25" s="37" t="e">
        <f t="shared" si="2"/>
        <v>#DIV/0!</v>
      </c>
    </row>
    <row r="26" spans="1:10" ht="15.75" hidden="1">
      <c r="A26" s="26" t="s">
        <v>17</v>
      </c>
      <c r="B26" s="7">
        <v>3</v>
      </c>
      <c r="C26" s="7">
        <v>10</v>
      </c>
      <c r="D26" s="15"/>
      <c r="E26" s="14"/>
      <c r="F26" s="15"/>
      <c r="G26" s="15"/>
      <c r="H26" s="24" t="e">
        <f t="shared" si="1"/>
        <v>#DIV/0!</v>
      </c>
      <c r="I26" s="20" t="e">
        <f t="shared" si="0"/>
        <v>#DIV/0!</v>
      </c>
      <c r="J26" s="37" t="e">
        <f t="shared" si="2"/>
        <v>#DIV/0!</v>
      </c>
    </row>
    <row r="27" spans="1:10" ht="31.5">
      <c r="A27" s="26" t="s">
        <v>18</v>
      </c>
      <c r="B27" s="7">
        <v>3</v>
      </c>
      <c r="C27" s="7">
        <v>14</v>
      </c>
      <c r="D27" s="15">
        <v>1229.41</v>
      </c>
      <c r="E27" s="14">
        <v>3198.6</v>
      </c>
      <c r="F27" s="15">
        <v>3098.58</v>
      </c>
      <c r="G27" s="15">
        <v>1086.966</v>
      </c>
      <c r="H27" s="24">
        <f t="shared" si="1"/>
        <v>33.98255486775464</v>
      </c>
      <c r="I27" s="20">
        <f t="shared" si="0"/>
        <v>35.07948802354627</v>
      </c>
      <c r="J27" s="37">
        <f t="shared" si="2"/>
        <v>88.41362930186023</v>
      </c>
    </row>
    <row r="28" spans="1:10" ht="33" customHeight="1" hidden="1">
      <c r="A28" s="26" t="s">
        <v>18</v>
      </c>
      <c r="B28" s="7">
        <v>3</v>
      </c>
      <c r="C28" s="7">
        <v>14</v>
      </c>
      <c r="D28" s="39"/>
      <c r="E28" s="14"/>
      <c r="F28" s="15"/>
      <c r="G28" s="15"/>
      <c r="H28" s="16" t="e">
        <f t="shared" si="1"/>
        <v>#DIV/0!</v>
      </c>
      <c r="I28" s="20" t="e">
        <f t="shared" si="0"/>
        <v>#DIV/0!</v>
      </c>
      <c r="J28" s="19" t="e">
        <f t="shared" si="2"/>
        <v>#DIV/0!</v>
      </c>
    </row>
    <row r="29" spans="1:10" s="8" customFormat="1" ht="15.75">
      <c r="A29" s="25" t="s">
        <v>19</v>
      </c>
      <c r="B29" s="12">
        <v>4</v>
      </c>
      <c r="C29" s="12" t="s">
        <v>3</v>
      </c>
      <c r="D29" s="16">
        <f>SUM(D30:D39)</f>
        <v>115963.21</v>
      </c>
      <c r="E29" s="16">
        <f>SUM(E30:E39)</f>
        <v>242113.10000000003</v>
      </c>
      <c r="F29" s="16">
        <f>SUM(F30:F39)</f>
        <v>297525.54</v>
      </c>
      <c r="G29" s="16">
        <f>SUM(G30:G39)</f>
        <v>110863.824</v>
      </c>
      <c r="H29" s="16">
        <f t="shared" si="1"/>
        <v>45.79009727272088</v>
      </c>
      <c r="I29" s="19">
        <f t="shared" si="0"/>
        <v>37.26195203275658</v>
      </c>
      <c r="J29" s="19">
        <f t="shared" si="2"/>
        <v>95.60258292263553</v>
      </c>
    </row>
    <row r="30" spans="1:10" s="6" customFormat="1" ht="15.75">
      <c r="A30" s="26" t="s">
        <v>20</v>
      </c>
      <c r="B30" s="7">
        <v>4</v>
      </c>
      <c r="C30" s="7">
        <v>1</v>
      </c>
      <c r="D30" s="15">
        <v>447.78</v>
      </c>
      <c r="E30" s="14">
        <v>2701.3</v>
      </c>
      <c r="F30" s="15">
        <v>6402.05</v>
      </c>
      <c r="G30" s="15">
        <v>762.482</v>
      </c>
      <c r="H30" s="24">
        <f t="shared" si="1"/>
        <v>28.22648354495983</v>
      </c>
      <c r="I30" s="20">
        <f t="shared" si="0"/>
        <v>11.909966338907068</v>
      </c>
      <c r="J30" s="37">
        <f t="shared" si="2"/>
        <v>170.28049488588147</v>
      </c>
    </row>
    <row r="31" spans="1:10" ht="15.75" hidden="1">
      <c r="A31" s="26" t="s">
        <v>21</v>
      </c>
      <c r="B31" s="7">
        <v>4</v>
      </c>
      <c r="C31" s="7">
        <v>4</v>
      </c>
      <c r="D31" s="15"/>
      <c r="E31" s="14"/>
      <c r="F31" s="15"/>
      <c r="G31" s="15"/>
      <c r="H31" s="24" t="e">
        <f t="shared" si="1"/>
        <v>#DIV/0!</v>
      </c>
      <c r="I31" s="20" t="e">
        <f t="shared" si="0"/>
        <v>#DIV/0!</v>
      </c>
      <c r="J31" s="37" t="e">
        <f t="shared" si="2"/>
        <v>#DIV/0!</v>
      </c>
    </row>
    <row r="32" spans="1:10" ht="15.75">
      <c r="A32" s="26" t="s">
        <v>22</v>
      </c>
      <c r="B32" s="7">
        <v>4</v>
      </c>
      <c r="C32" s="7">
        <v>5</v>
      </c>
      <c r="D32" s="15">
        <v>39640.44</v>
      </c>
      <c r="E32" s="14">
        <v>60896.6</v>
      </c>
      <c r="F32" s="15">
        <v>63896.6</v>
      </c>
      <c r="G32" s="15">
        <v>27602.492</v>
      </c>
      <c r="H32" s="24">
        <f t="shared" si="1"/>
        <v>45.326819559712696</v>
      </c>
      <c r="I32" s="20">
        <f t="shared" si="0"/>
        <v>43.19868662808349</v>
      </c>
      <c r="J32" s="37">
        <f t="shared" si="2"/>
        <v>69.63215342715671</v>
      </c>
    </row>
    <row r="33" spans="1:10" ht="15.75" hidden="1">
      <c r="A33" s="26" t="s">
        <v>23</v>
      </c>
      <c r="B33" s="7">
        <v>4</v>
      </c>
      <c r="C33" s="7">
        <v>6</v>
      </c>
      <c r="D33" s="15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 hidden="1">
      <c r="A34" s="26" t="s">
        <v>24</v>
      </c>
      <c r="B34" s="7">
        <v>4</v>
      </c>
      <c r="C34" s="7">
        <v>7</v>
      </c>
      <c r="D34" s="15"/>
      <c r="E34" s="14"/>
      <c r="F34" s="15"/>
      <c r="G34" s="15"/>
      <c r="H34" s="24" t="e">
        <f t="shared" si="1"/>
        <v>#DIV/0!</v>
      </c>
      <c r="I34" s="20" t="e">
        <f t="shared" si="0"/>
        <v>#DIV/0!</v>
      </c>
      <c r="J34" s="37" t="e">
        <f t="shared" si="2"/>
        <v>#DIV/0!</v>
      </c>
    </row>
    <row r="35" spans="1:10" ht="15.75">
      <c r="A35" s="26" t="s">
        <v>25</v>
      </c>
      <c r="B35" s="7">
        <v>4</v>
      </c>
      <c r="C35" s="7">
        <v>8</v>
      </c>
      <c r="D35" s="15">
        <v>30545.66</v>
      </c>
      <c r="E35" s="14">
        <v>57058.3</v>
      </c>
      <c r="F35" s="15">
        <v>75642.61</v>
      </c>
      <c r="G35" s="15">
        <v>31261.832</v>
      </c>
      <c r="H35" s="24">
        <f t="shared" si="1"/>
        <v>54.789280437727726</v>
      </c>
      <c r="I35" s="20">
        <f t="shared" si="0"/>
        <v>41.32833597360006</v>
      </c>
      <c r="J35" s="37">
        <f t="shared" si="2"/>
        <v>102.34459494409353</v>
      </c>
    </row>
    <row r="36" spans="1:10" ht="15.75">
      <c r="A36" s="26" t="s">
        <v>77</v>
      </c>
      <c r="B36" s="7">
        <v>4</v>
      </c>
      <c r="C36" s="7">
        <v>9</v>
      </c>
      <c r="D36" s="15">
        <v>7623.31</v>
      </c>
      <c r="E36" s="14">
        <v>27385.6</v>
      </c>
      <c r="F36" s="15">
        <v>30991.55</v>
      </c>
      <c r="G36" s="15">
        <v>12944.589</v>
      </c>
      <c r="H36" s="24">
        <f t="shared" si="1"/>
        <v>47.26786705421828</v>
      </c>
      <c r="I36" s="20">
        <f t="shared" si="0"/>
        <v>41.76812389183503</v>
      </c>
      <c r="J36" s="37">
        <f t="shared" si="2"/>
        <v>169.80273660653967</v>
      </c>
    </row>
    <row r="37" spans="1:10" ht="15.75">
      <c r="A37" s="26" t="s">
        <v>26</v>
      </c>
      <c r="B37" s="7">
        <v>4</v>
      </c>
      <c r="C37" s="7">
        <v>10</v>
      </c>
      <c r="D37" s="15">
        <v>5859.58</v>
      </c>
      <c r="E37" s="14">
        <v>11817.5</v>
      </c>
      <c r="F37" s="15">
        <v>14972.31</v>
      </c>
      <c r="G37" s="15">
        <v>5337.476</v>
      </c>
      <c r="H37" s="24">
        <f t="shared" si="1"/>
        <v>45.16586418447218</v>
      </c>
      <c r="I37" s="20">
        <f t="shared" si="0"/>
        <v>35.64898135291081</v>
      </c>
      <c r="J37" s="37">
        <f t="shared" si="2"/>
        <v>91.0897368070749</v>
      </c>
    </row>
    <row r="38" spans="1:10" ht="31.5" hidden="1">
      <c r="A38" s="26" t="s">
        <v>27</v>
      </c>
      <c r="B38" s="7">
        <v>4</v>
      </c>
      <c r="C38" s="7">
        <v>11</v>
      </c>
      <c r="D38" s="15"/>
      <c r="E38" s="14"/>
      <c r="F38" s="15"/>
      <c r="G38" s="15"/>
      <c r="H38" s="24" t="e">
        <f t="shared" si="1"/>
        <v>#DIV/0!</v>
      </c>
      <c r="I38" s="20" t="e">
        <f t="shared" si="0"/>
        <v>#DIV/0!</v>
      </c>
      <c r="J38" s="37" t="e">
        <f t="shared" si="2"/>
        <v>#DIV/0!</v>
      </c>
    </row>
    <row r="39" spans="1:10" ht="21.75" customHeight="1">
      <c r="A39" s="26" t="s">
        <v>28</v>
      </c>
      <c r="B39" s="7">
        <v>4</v>
      </c>
      <c r="C39" s="7">
        <v>12</v>
      </c>
      <c r="D39" s="15">
        <v>31846.44</v>
      </c>
      <c r="E39" s="14">
        <v>82253.8</v>
      </c>
      <c r="F39" s="15">
        <v>105620.42</v>
      </c>
      <c r="G39" s="15">
        <v>32954.953</v>
      </c>
      <c r="H39" s="24">
        <f t="shared" si="1"/>
        <v>40.064961132494794</v>
      </c>
      <c r="I39" s="20">
        <f t="shared" si="0"/>
        <v>31.201308421231428</v>
      </c>
      <c r="J39" s="37">
        <f t="shared" si="2"/>
        <v>103.48080664589199</v>
      </c>
    </row>
    <row r="40" spans="1:10" s="8" customFormat="1" ht="15.75">
      <c r="A40" s="25" t="s">
        <v>29</v>
      </c>
      <c r="B40" s="12">
        <v>5</v>
      </c>
      <c r="C40" s="12" t="s">
        <v>3</v>
      </c>
      <c r="D40" s="16">
        <f>SUM(D41:D44)</f>
        <v>243068.33000000002</v>
      </c>
      <c r="E40" s="16">
        <f>SUM(E41:E44)</f>
        <v>355445.30000000005</v>
      </c>
      <c r="F40" s="16">
        <f>SUM(F41:F44)</f>
        <v>702038.15</v>
      </c>
      <c r="G40" s="16">
        <f>SUM(G41:G44)</f>
        <v>195075.655</v>
      </c>
      <c r="H40" s="16">
        <f t="shared" si="1"/>
        <v>54.882046548371854</v>
      </c>
      <c r="I40" s="19">
        <f t="shared" si="0"/>
        <v>27.787044763877862</v>
      </c>
      <c r="J40" s="19">
        <f t="shared" si="2"/>
        <v>80.25548001255449</v>
      </c>
    </row>
    <row r="41" spans="1:10" ht="15.75">
      <c r="A41" s="26" t="s">
        <v>30</v>
      </c>
      <c r="B41" s="7">
        <v>5</v>
      </c>
      <c r="C41" s="7">
        <v>1</v>
      </c>
      <c r="D41" s="15">
        <v>14985.86</v>
      </c>
      <c r="E41" s="14">
        <v>117040.7</v>
      </c>
      <c r="F41" s="15">
        <v>219483.97</v>
      </c>
      <c r="G41" s="15">
        <v>15104.867</v>
      </c>
      <c r="H41" s="24">
        <f t="shared" si="1"/>
        <v>12.905653332558675</v>
      </c>
      <c r="I41" s="20">
        <f aca="true" t="shared" si="3" ref="I41:I67">G41/F41*100</f>
        <v>6.881990971823591</v>
      </c>
      <c r="J41" s="37">
        <f t="shared" si="2"/>
        <v>100.7941285985589</v>
      </c>
    </row>
    <row r="42" spans="1:10" ht="15.75">
      <c r="A42" s="26" t="s">
        <v>31</v>
      </c>
      <c r="B42" s="7">
        <v>5</v>
      </c>
      <c r="C42" s="7">
        <v>2</v>
      </c>
      <c r="D42" s="15">
        <v>228082.47</v>
      </c>
      <c r="E42" s="14">
        <v>215616.7</v>
      </c>
      <c r="F42" s="15">
        <v>339343.98</v>
      </c>
      <c r="G42" s="15">
        <v>175872.702</v>
      </c>
      <c r="H42" s="24">
        <f t="shared" si="1"/>
        <v>81.56729140182554</v>
      </c>
      <c r="I42" s="20">
        <f t="shared" si="3"/>
        <v>51.827264476593925</v>
      </c>
      <c r="J42" s="37">
        <f t="shared" si="2"/>
        <v>77.10925876942667</v>
      </c>
    </row>
    <row r="43" spans="1:10" ht="15" customHeight="1">
      <c r="A43" s="26" t="s">
        <v>58</v>
      </c>
      <c r="B43" s="7">
        <v>5</v>
      </c>
      <c r="C43" s="7">
        <v>3</v>
      </c>
      <c r="D43" s="15">
        <v>0</v>
      </c>
      <c r="E43" s="14">
        <v>22747.5</v>
      </c>
      <c r="F43" s="15">
        <v>115812.07</v>
      </c>
      <c r="G43" s="15">
        <v>4098.086</v>
      </c>
      <c r="H43" s="24">
        <f t="shared" si="1"/>
        <v>18.015544565336853</v>
      </c>
      <c r="I43" s="20">
        <f t="shared" si="3"/>
        <v>3.53856553984399</v>
      </c>
      <c r="J43" s="37" t="e">
        <f t="shared" si="2"/>
        <v>#DIV/0!</v>
      </c>
    </row>
    <row r="44" spans="1:10" ht="31.5">
      <c r="A44" s="26" t="s">
        <v>32</v>
      </c>
      <c r="B44" s="7">
        <v>5</v>
      </c>
      <c r="C44" s="7">
        <v>5</v>
      </c>
      <c r="D44" s="15">
        <v>0</v>
      </c>
      <c r="E44" s="14">
        <v>40.4</v>
      </c>
      <c r="F44" s="15">
        <v>27398.13</v>
      </c>
      <c r="G44" s="15">
        <v>0</v>
      </c>
      <c r="H44" s="24">
        <f>G44/E44*100</f>
        <v>0</v>
      </c>
      <c r="I44" s="20">
        <f t="shared" si="3"/>
        <v>0</v>
      </c>
      <c r="J44" s="37" t="e">
        <f t="shared" si="2"/>
        <v>#DIV/0!</v>
      </c>
    </row>
    <row r="45" spans="1:10" s="8" customFormat="1" ht="15.75">
      <c r="A45" s="25" t="s">
        <v>33</v>
      </c>
      <c r="B45" s="12">
        <v>6</v>
      </c>
      <c r="C45" s="12" t="s">
        <v>3</v>
      </c>
      <c r="D45" s="16">
        <f>D47</f>
        <v>851.97</v>
      </c>
      <c r="E45" s="16">
        <f>E47</f>
        <v>120.6</v>
      </c>
      <c r="F45" s="16">
        <f>F47</f>
        <v>22895.03</v>
      </c>
      <c r="G45" s="16">
        <f>G47</f>
        <v>90.604</v>
      </c>
      <c r="H45" s="30">
        <f t="shared" si="1"/>
        <v>75.12769485903814</v>
      </c>
      <c r="I45" s="19">
        <f t="shared" si="3"/>
        <v>0.395736541948187</v>
      </c>
      <c r="J45" s="19">
        <f t="shared" si="2"/>
        <v>10.634646759862436</v>
      </c>
    </row>
    <row r="46" spans="1:10" ht="31.5" hidden="1">
      <c r="A46" s="26" t="s">
        <v>34</v>
      </c>
      <c r="B46" s="7">
        <v>6</v>
      </c>
      <c r="C46" s="7">
        <v>3</v>
      </c>
      <c r="D46" s="39"/>
      <c r="E46" s="14"/>
      <c r="F46" s="15"/>
      <c r="G46" s="15"/>
      <c r="H46" s="24" t="e">
        <f t="shared" si="1"/>
        <v>#DIV/0!</v>
      </c>
      <c r="I46" s="20" t="e">
        <f t="shared" si="3"/>
        <v>#DIV/0!</v>
      </c>
      <c r="J46" s="19" t="e">
        <f t="shared" si="2"/>
        <v>#DIV/0!</v>
      </c>
    </row>
    <row r="47" spans="1:10" ht="15.75">
      <c r="A47" s="26" t="s">
        <v>35</v>
      </c>
      <c r="B47" s="7">
        <v>6</v>
      </c>
      <c r="C47" s="7">
        <v>5</v>
      </c>
      <c r="D47" s="15">
        <v>851.97</v>
      </c>
      <c r="E47" s="14">
        <v>120.6</v>
      </c>
      <c r="F47" s="15">
        <v>22895.03</v>
      </c>
      <c r="G47" s="15">
        <v>90.604</v>
      </c>
      <c r="H47" s="24">
        <f t="shared" si="1"/>
        <v>75.12769485903814</v>
      </c>
      <c r="I47" s="20">
        <f t="shared" si="3"/>
        <v>0.395736541948187</v>
      </c>
      <c r="J47" s="37">
        <f t="shared" si="2"/>
        <v>10.634646759862436</v>
      </c>
    </row>
    <row r="48" spans="1:10" s="8" customFormat="1" ht="15.75">
      <c r="A48" s="25" t="s">
        <v>36</v>
      </c>
      <c r="B48" s="12">
        <v>7</v>
      </c>
      <c r="C48" s="12" t="s">
        <v>3</v>
      </c>
      <c r="D48" s="16">
        <f>SUM(D49:D56)</f>
        <v>996954.63</v>
      </c>
      <c r="E48" s="16">
        <f>SUM(E49:E56)</f>
        <v>2205508.0000000005</v>
      </c>
      <c r="F48" s="16">
        <f>SUM(F49:F56)</f>
        <v>2044322.7</v>
      </c>
      <c r="G48" s="16">
        <f>SUM(G49:G56)</f>
        <v>1020836.7209999999</v>
      </c>
      <c r="H48" s="16">
        <f t="shared" si="1"/>
        <v>46.28578635851694</v>
      </c>
      <c r="I48" s="19">
        <f t="shared" si="3"/>
        <v>49.93520450562917</v>
      </c>
      <c r="J48" s="19">
        <f t="shared" si="2"/>
        <v>102.3955042969207</v>
      </c>
    </row>
    <row r="49" spans="1:10" s="6" customFormat="1" ht="15.75">
      <c r="A49" s="26" t="s">
        <v>57</v>
      </c>
      <c r="B49" s="7">
        <v>7</v>
      </c>
      <c r="C49" s="7">
        <v>1</v>
      </c>
      <c r="D49" s="17">
        <v>120073.87</v>
      </c>
      <c r="E49" s="14">
        <v>295721.2</v>
      </c>
      <c r="F49" s="17">
        <v>341713.1</v>
      </c>
      <c r="G49" s="17">
        <v>137651.953</v>
      </c>
      <c r="H49" s="24">
        <f t="shared" si="1"/>
        <v>46.54788124760755</v>
      </c>
      <c r="I49" s="20">
        <f t="shared" si="3"/>
        <v>40.28290194317983</v>
      </c>
      <c r="J49" s="37">
        <f t="shared" si="2"/>
        <v>114.63939073505335</v>
      </c>
    </row>
    <row r="50" spans="1:10" ht="15.75">
      <c r="A50" s="26" t="s">
        <v>37</v>
      </c>
      <c r="B50" s="7">
        <v>7</v>
      </c>
      <c r="C50" s="7">
        <v>2</v>
      </c>
      <c r="D50" s="15">
        <v>667402.5</v>
      </c>
      <c r="E50" s="14">
        <v>1300070.6</v>
      </c>
      <c r="F50" s="15">
        <v>1420804.76</v>
      </c>
      <c r="G50" s="15">
        <v>748852.35</v>
      </c>
      <c r="H50" s="24">
        <f t="shared" si="1"/>
        <v>57.60089875119089</v>
      </c>
      <c r="I50" s="20">
        <f t="shared" si="3"/>
        <v>52.70621066894511</v>
      </c>
      <c r="J50" s="37">
        <f t="shared" si="2"/>
        <v>112.20400732691292</v>
      </c>
    </row>
    <row r="51" spans="1:10" ht="15.75">
      <c r="A51" s="26" t="s">
        <v>79</v>
      </c>
      <c r="B51" s="7">
        <v>7</v>
      </c>
      <c r="C51" s="7">
        <v>3</v>
      </c>
      <c r="D51" s="15">
        <v>184186.68</v>
      </c>
      <c r="E51" s="14">
        <v>528666.4</v>
      </c>
      <c r="F51" s="15">
        <v>198141.59</v>
      </c>
      <c r="G51" s="15">
        <v>113545.934</v>
      </c>
      <c r="H51" s="24">
        <f t="shared" si="1"/>
        <v>21.477804150216468</v>
      </c>
      <c r="I51" s="20">
        <f t="shared" si="3"/>
        <v>57.3054521264314</v>
      </c>
      <c r="J51" s="37">
        <f t="shared" si="2"/>
        <v>61.647201632604485</v>
      </c>
    </row>
    <row r="52" spans="1:10" ht="15.75" hidden="1">
      <c r="A52" s="26" t="s">
        <v>38</v>
      </c>
      <c r="B52" s="7">
        <v>7</v>
      </c>
      <c r="C52" s="7">
        <v>4</v>
      </c>
      <c r="D52" s="15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5</v>
      </c>
      <c r="D53" s="15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 hidden="1">
      <c r="A54" s="26" t="s">
        <v>40</v>
      </c>
      <c r="B54" s="7">
        <v>7</v>
      </c>
      <c r="C54" s="7">
        <v>6</v>
      </c>
      <c r="D54" s="15"/>
      <c r="E54" s="14"/>
      <c r="F54" s="15"/>
      <c r="G54" s="15"/>
      <c r="H54" s="24" t="e">
        <f t="shared" si="1"/>
        <v>#DIV/0!</v>
      </c>
      <c r="I54" s="20" t="e">
        <f t="shared" si="3"/>
        <v>#DIV/0!</v>
      </c>
      <c r="J54" s="37" t="e">
        <f t="shared" si="2"/>
        <v>#DIV/0!</v>
      </c>
    </row>
    <row r="55" spans="1:10" ht="15.75">
      <c r="A55" s="26" t="s">
        <v>41</v>
      </c>
      <c r="B55" s="7">
        <v>7</v>
      </c>
      <c r="C55" s="7">
        <v>7</v>
      </c>
      <c r="D55" s="15">
        <v>7107.46</v>
      </c>
      <c r="E55" s="14">
        <v>31820.1</v>
      </c>
      <c r="F55" s="15">
        <v>35238.51</v>
      </c>
      <c r="G55" s="15">
        <v>1368.852</v>
      </c>
      <c r="H55" s="24">
        <f t="shared" si="1"/>
        <v>4.301846945798411</v>
      </c>
      <c r="I55" s="20">
        <f t="shared" si="3"/>
        <v>3.8845342779816745</v>
      </c>
      <c r="J55" s="37">
        <f t="shared" si="2"/>
        <v>19.25936973264711</v>
      </c>
    </row>
    <row r="56" spans="1:10" ht="15.75">
      <c r="A56" s="26" t="s">
        <v>42</v>
      </c>
      <c r="B56" s="7">
        <v>7</v>
      </c>
      <c r="C56" s="7">
        <v>9</v>
      </c>
      <c r="D56" s="15">
        <v>18184.12</v>
      </c>
      <c r="E56" s="14">
        <v>49229.7</v>
      </c>
      <c r="F56" s="15">
        <v>48424.74</v>
      </c>
      <c r="G56" s="15">
        <v>19417.632</v>
      </c>
      <c r="H56" s="24">
        <f t="shared" si="1"/>
        <v>39.44292165095461</v>
      </c>
      <c r="I56" s="20">
        <f>G56/F56*100</f>
        <v>40.098577710484356</v>
      </c>
      <c r="J56" s="37">
        <f t="shared" si="2"/>
        <v>106.78345721431668</v>
      </c>
    </row>
    <row r="57" spans="1:10" s="8" customFormat="1" ht="15.75">
      <c r="A57" s="27" t="s">
        <v>66</v>
      </c>
      <c r="B57" s="12">
        <v>8</v>
      </c>
      <c r="C57" s="12" t="s">
        <v>3</v>
      </c>
      <c r="D57" s="16">
        <f>SUM(D58:D62)</f>
        <v>131372.15</v>
      </c>
      <c r="E57" s="16">
        <f>SUM(E58:E62)</f>
        <v>213299.3</v>
      </c>
      <c r="F57" s="16">
        <f>SUM(F58:F62)</f>
        <v>491994.87</v>
      </c>
      <c r="G57" s="16">
        <f>SUM(G58:G62)</f>
        <v>146650.629</v>
      </c>
      <c r="H57" s="16">
        <f t="shared" si="1"/>
        <v>68.75345066767683</v>
      </c>
      <c r="I57" s="19">
        <f t="shared" si="3"/>
        <v>29.807349210775303</v>
      </c>
      <c r="J57" s="19">
        <f t="shared" si="2"/>
        <v>111.62992232371928</v>
      </c>
    </row>
    <row r="58" spans="1:10" ht="15.75">
      <c r="A58" s="26" t="s">
        <v>43</v>
      </c>
      <c r="B58" s="7">
        <v>8</v>
      </c>
      <c r="C58" s="7">
        <v>1</v>
      </c>
      <c r="D58" s="15">
        <v>118373.52</v>
      </c>
      <c r="E58" s="14">
        <v>184588.8</v>
      </c>
      <c r="F58" s="15">
        <v>463250.57</v>
      </c>
      <c r="G58" s="15">
        <v>133343.283</v>
      </c>
      <c r="H58" s="24">
        <f t="shared" si="1"/>
        <v>72.23801389900146</v>
      </c>
      <c r="I58" s="20">
        <f t="shared" si="3"/>
        <v>28.784267442995265</v>
      </c>
      <c r="J58" s="37">
        <f t="shared" si="2"/>
        <v>112.6462092197647</v>
      </c>
    </row>
    <row r="59" spans="1:10" ht="15.75">
      <c r="A59" s="26" t="s">
        <v>44</v>
      </c>
      <c r="B59" s="7">
        <v>8</v>
      </c>
      <c r="C59" s="7">
        <v>2</v>
      </c>
      <c r="D59" s="15">
        <v>1100</v>
      </c>
      <c r="E59" s="14">
        <v>1495.2</v>
      </c>
      <c r="F59" s="15">
        <v>1495.2</v>
      </c>
      <c r="G59" s="15">
        <v>850</v>
      </c>
      <c r="H59" s="24">
        <f t="shared" si="1"/>
        <v>56.84858212948101</v>
      </c>
      <c r="I59" s="20">
        <f t="shared" si="3"/>
        <v>56.84858212948101</v>
      </c>
      <c r="J59" s="37">
        <f t="shared" si="2"/>
        <v>77.27272727272727</v>
      </c>
    </row>
    <row r="60" spans="1:10" ht="15.75" hidden="1">
      <c r="A60" s="28"/>
      <c r="B60" s="7">
        <v>8</v>
      </c>
      <c r="C60" s="7">
        <v>3</v>
      </c>
      <c r="D60" s="15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 hidden="1">
      <c r="A61" s="28"/>
      <c r="B61" s="7">
        <v>8</v>
      </c>
      <c r="C61" s="7">
        <v>4</v>
      </c>
      <c r="D61" s="15"/>
      <c r="E61" s="14"/>
      <c r="F61" s="15"/>
      <c r="G61" s="15"/>
      <c r="H61" s="24" t="e">
        <f t="shared" si="1"/>
        <v>#DIV/0!</v>
      </c>
      <c r="I61" s="20" t="e">
        <f t="shared" si="3"/>
        <v>#DIV/0!</v>
      </c>
      <c r="J61" s="37" t="e">
        <f t="shared" si="2"/>
        <v>#DIV/0!</v>
      </c>
    </row>
    <row r="62" spans="1:10" ht="15.75">
      <c r="A62" s="26" t="s">
        <v>60</v>
      </c>
      <c r="B62" s="7">
        <v>8</v>
      </c>
      <c r="C62" s="7">
        <v>4</v>
      </c>
      <c r="D62" s="15">
        <v>11898.63</v>
      </c>
      <c r="E62" s="14">
        <v>27215.3</v>
      </c>
      <c r="F62" s="15">
        <v>27249.1</v>
      </c>
      <c r="G62" s="15">
        <v>12457.346</v>
      </c>
      <c r="H62" s="24">
        <f t="shared" si="1"/>
        <v>45.77331868471044</v>
      </c>
      <c r="I62" s="20">
        <f t="shared" si="3"/>
        <v>45.71654109677017</v>
      </c>
      <c r="J62" s="37">
        <f t="shared" si="2"/>
        <v>104.69563302665938</v>
      </c>
    </row>
    <row r="63" spans="1:10" s="8" customFormat="1" ht="15.75">
      <c r="A63" s="27" t="s">
        <v>61</v>
      </c>
      <c r="B63" s="12">
        <v>9</v>
      </c>
      <c r="C63" s="12" t="s">
        <v>3</v>
      </c>
      <c r="D63" s="16">
        <f>D64</f>
        <v>505.06</v>
      </c>
      <c r="E63" s="16">
        <f>E64</f>
        <v>2993.8</v>
      </c>
      <c r="F63" s="16">
        <f>F64</f>
        <v>3785.8</v>
      </c>
      <c r="G63" s="16">
        <f>G64</f>
        <v>1242.286</v>
      </c>
      <c r="H63" s="30">
        <f t="shared" si="1"/>
        <v>41.495290266550874</v>
      </c>
      <c r="I63" s="19">
        <f>G63/F63*100</f>
        <v>32.814358920175394</v>
      </c>
      <c r="J63" s="46">
        <f t="shared" si="2"/>
        <v>245.9680038015285</v>
      </c>
    </row>
    <row r="64" spans="1:10" ht="15.75">
      <c r="A64" s="26" t="s">
        <v>65</v>
      </c>
      <c r="B64" s="7">
        <v>9</v>
      </c>
      <c r="C64" s="7">
        <v>9</v>
      </c>
      <c r="D64" s="39">
        <v>505.06</v>
      </c>
      <c r="E64" s="18">
        <v>2993.8</v>
      </c>
      <c r="F64" s="15">
        <v>3785.8</v>
      </c>
      <c r="G64" s="15">
        <v>1242.286</v>
      </c>
      <c r="H64" s="24">
        <f t="shared" si="1"/>
        <v>41.495290266550874</v>
      </c>
      <c r="I64" s="20">
        <f t="shared" si="3"/>
        <v>32.814358920175394</v>
      </c>
      <c r="J64" s="37">
        <f t="shared" si="2"/>
        <v>245.9680038015285</v>
      </c>
    </row>
    <row r="65" spans="1:10" s="8" customFormat="1" ht="15.75">
      <c r="A65" s="25" t="s">
        <v>48</v>
      </c>
      <c r="B65" s="12">
        <v>10</v>
      </c>
      <c r="C65" s="12" t="s">
        <v>3</v>
      </c>
      <c r="D65" s="16">
        <f>SUM(D66:D70)</f>
        <v>47340.72</v>
      </c>
      <c r="E65" s="16">
        <f>SUM(E66:E70)</f>
        <v>87519.6</v>
      </c>
      <c r="F65" s="16">
        <f>SUM(F66:F70)</f>
        <v>121805.81</v>
      </c>
      <c r="G65" s="16">
        <f>SUM(G66:G70)</f>
        <v>45601.15</v>
      </c>
      <c r="H65" s="16">
        <f t="shared" si="1"/>
        <v>52.10392871996673</v>
      </c>
      <c r="I65" s="19">
        <f t="shared" si="3"/>
        <v>37.437582000398834</v>
      </c>
      <c r="J65" s="19">
        <f t="shared" si="2"/>
        <v>96.32542555330802</v>
      </c>
    </row>
    <row r="66" spans="1:10" ht="15.75">
      <c r="A66" s="26" t="s">
        <v>49</v>
      </c>
      <c r="B66" s="7">
        <v>10</v>
      </c>
      <c r="C66" s="7">
        <v>1</v>
      </c>
      <c r="D66" s="15">
        <v>6272.27</v>
      </c>
      <c r="E66" s="14">
        <v>13551.9</v>
      </c>
      <c r="F66" s="15">
        <v>13551.9</v>
      </c>
      <c r="G66" s="15">
        <v>7808.653</v>
      </c>
      <c r="H66" s="24">
        <f t="shared" si="1"/>
        <v>57.62035581726548</v>
      </c>
      <c r="I66" s="20">
        <f t="shared" si="3"/>
        <v>57.62035581726548</v>
      </c>
      <c r="J66" s="37">
        <f t="shared" si="2"/>
        <v>124.49484795775692</v>
      </c>
    </row>
    <row r="67" spans="1:10" ht="15.75" hidden="1">
      <c r="A67" s="26" t="s">
        <v>50</v>
      </c>
      <c r="B67" s="7">
        <v>10</v>
      </c>
      <c r="C67" s="7">
        <v>2</v>
      </c>
      <c r="D67" s="15"/>
      <c r="E67" s="14"/>
      <c r="F67" s="15"/>
      <c r="G67" s="15"/>
      <c r="H67" s="24" t="e">
        <f t="shared" si="1"/>
        <v>#DIV/0!</v>
      </c>
      <c r="I67" s="20" t="e">
        <f t="shared" si="3"/>
        <v>#DIV/0!</v>
      </c>
      <c r="J67" s="37" t="e">
        <f t="shared" si="2"/>
        <v>#DIV/0!</v>
      </c>
    </row>
    <row r="68" spans="1:10" ht="15.75">
      <c r="A68" s="26" t="s">
        <v>51</v>
      </c>
      <c r="B68" s="7">
        <v>10</v>
      </c>
      <c r="C68" s="7">
        <v>3</v>
      </c>
      <c r="D68" s="15">
        <v>12659.47</v>
      </c>
      <c r="E68" s="14">
        <v>4821.1</v>
      </c>
      <c r="F68" s="15">
        <v>37285.44</v>
      </c>
      <c r="G68" s="15">
        <v>16370.5</v>
      </c>
      <c r="H68" s="24">
        <f aca="true" t="shared" si="4" ref="H68:H85">G68/E68*100</f>
        <v>339.5594366430897</v>
      </c>
      <c r="I68" s="20">
        <f aca="true" t="shared" si="5" ref="I68:I85">G68/F68*100</f>
        <v>43.90587854132873</v>
      </c>
      <c r="J68" s="37">
        <f aca="true" t="shared" si="6" ref="J68:J85">G68/D68*100</f>
        <v>129.31426039162776</v>
      </c>
    </row>
    <row r="69" spans="1:10" ht="15.75">
      <c r="A69" s="26" t="s">
        <v>59</v>
      </c>
      <c r="B69" s="7">
        <v>10</v>
      </c>
      <c r="C69" s="7">
        <v>4</v>
      </c>
      <c r="D69" s="15">
        <v>21825.2</v>
      </c>
      <c r="E69" s="14">
        <v>48597.5</v>
      </c>
      <c r="F69" s="15">
        <v>50419.37</v>
      </c>
      <c r="G69" s="15">
        <v>14605.47</v>
      </c>
      <c r="H69" s="24">
        <f t="shared" si="4"/>
        <v>30.05395339266423</v>
      </c>
      <c r="I69" s="20">
        <f t="shared" si="5"/>
        <v>28.967974014748695</v>
      </c>
      <c r="J69" s="37">
        <f t="shared" si="6"/>
        <v>66.9202114986346</v>
      </c>
    </row>
    <row r="70" spans="1:10" ht="15.75">
      <c r="A70" s="26" t="s">
        <v>52</v>
      </c>
      <c r="B70" s="7">
        <v>10</v>
      </c>
      <c r="C70" s="7">
        <v>6</v>
      </c>
      <c r="D70" s="15">
        <v>6583.78</v>
      </c>
      <c r="E70" s="14">
        <v>20549.1</v>
      </c>
      <c r="F70" s="15">
        <v>20549.1</v>
      </c>
      <c r="G70" s="15">
        <v>6816.527</v>
      </c>
      <c r="H70" s="24">
        <f t="shared" si="4"/>
        <v>33.17190047252678</v>
      </c>
      <c r="I70" s="20">
        <f t="shared" si="5"/>
        <v>33.17190047252678</v>
      </c>
      <c r="J70" s="37">
        <f t="shared" si="6"/>
        <v>103.53515761462259</v>
      </c>
    </row>
    <row r="71" spans="1:10" ht="18.75" customHeight="1">
      <c r="A71" s="27" t="s">
        <v>47</v>
      </c>
      <c r="B71" s="21">
        <v>11</v>
      </c>
      <c r="C71" s="21"/>
      <c r="D71" s="22">
        <f>D72+D73+D74</f>
        <v>16250.57</v>
      </c>
      <c r="E71" s="22">
        <f>E72+E73+E74</f>
        <v>152981.9</v>
      </c>
      <c r="F71" s="22">
        <f>F72+F73+F74</f>
        <v>184874.54</v>
      </c>
      <c r="G71" s="22">
        <f>G72+G73+G74</f>
        <v>86227.476</v>
      </c>
      <c r="H71" s="16">
        <f t="shared" si="4"/>
        <v>56.364495407626656</v>
      </c>
      <c r="I71" s="19">
        <f t="shared" si="5"/>
        <v>46.64107669990686</v>
      </c>
      <c r="J71" s="19">
        <f t="shared" si="6"/>
        <v>530.6120093018276</v>
      </c>
    </row>
    <row r="72" spans="1:10" ht="16.5" customHeight="1">
      <c r="A72" s="26" t="s">
        <v>62</v>
      </c>
      <c r="B72" s="7">
        <v>11</v>
      </c>
      <c r="C72" s="7">
        <v>1</v>
      </c>
      <c r="D72" s="15">
        <v>685.73</v>
      </c>
      <c r="E72" s="14">
        <v>142544.5</v>
      </c>
      <c r="F72" s="15">
        <v>146987.19</v>
      </c>
      <c r="G72" s="15">
        <v>77657.8</v>
      </c>
      <c r="H72" s="24">
        <f t="shared" si="4"/>
        <v>54.47968879893648</v>
      </c>
      <c r="I72" s="20">
        <f t="shared" si="5"/>
        <v>52.83303939615418</v>
      </c>
      <c r="J72" s="37">
        <f t="shared" si="6"/>
        <v>11324.836305834659</v>
      </c>
    </row>
    <row r="73" spans="1:10" ht="15.75">
      <c r="A73" s="26" t="s">
        <v>63</v>
      </c>
      <c r="B73" s="7">
        <v>11</v>
      </c>
      <c r="C73" s="7">
        <v>2</v>
      </c>
      <c r="D73" s="15">
        <v>15564.84</v>
      </c>
      <c r="E73" s="14">
        <v>10437.4</v>
      </c>
      <c r="F73" s="15">
        <v>37887.35</v>
      </c>
      <c r="G73" s="15">
        <v>8569.676</v>
      </c>
      <c r="H73" s="24">
        <f t="shared" si="4"/>
        <v>82.10546687872458</v>
      </c>
      <c r="I73" s="20">
        <f t="shared" si="5"/>
        <v>22.618831879242016</v>
      </c>
      <c r="J73" s="37">
        <f t="shared" si="6"/>
        <v>55.0579125773217</v>
      </c>
    </row>
    <row r="74" spans="1:10" ht="31.5" hidden="1">
      <c r="A74" s="26" t="s">
        <v>64</v>
      </c>
      <c r="B74" s="7">
        <v>11</v>
      </c>
      <c r="C74" s="7">
        <v>5</v>
      </c>
      <c r="D74" s="39"/>
      <c r="E74" s="14"/>
      <c r="F74" s="15"/>
      <c r="G74" s="15"/>
      <c r="H74" s="24" t="e">
        <f t="shared" si="4"/>
        <v>#DIV/0!</v>
      </c>
      <c r="I74" s="20" t="e">
        <f t="shared" si="5"/>
        <v>#DIV/0!</v>
      </c>
      <c r="J74" s="19" t="e">
        <f t="shared" si="6"/>
        <v>#DIV/0!</v>
      </c>
    </row>
    <row r="75" spans="1:10" ht="15.75">
      <c r="A75" s="27" t="s">
        <v>67</v>
      </c>
      <c r="B75" s="21">
        <v>12</v>
      </c>
      <c r="C75" s="21"/>
      <c r="D75" s="22">
        <f>D76+D77</f>
        <v>23366.5</v>
      </c>
      <c r="E75" s="22">
        <f>E76+E77</f>
        <v>53922.3</v>
      </c>
      <c r="F75" s="22">
        <f>F76+F77</f>
        <v>54297.4</v>
      </c>
      <c r="G75" s="22">
        <f>G76+G77</f>
        <v>25519.811999999998</v>
      </c>
      <c r="H75" s="16">
        <f t="shared" si="4"/>
        <v>47.3270094191086</v>
      </c>
      <c r="I75" s="19">
        <f t="shared" si="5"/>
        <v>47.00006261809958</v>
      </c>
      <c r="J75" s="19">
        <f t="shared" si="6"/>
        <v>109.21538099415828</v>
      </c>
    </row>
    <row r="76" spans="1:10" ht="15.75">
      <c r="A76" s="26" t="s">
        <v>45</v>
      </c>
      <c r="B76" s="7">
        <v>12</v>
      </c>
      <c r="C76" s="7">
        <v>1</v>
      </c>
      <c r="D76" s="15">
        <v>13370.66</v>
      </c>
      <c r="E76" s="14">
        <v>31672.5</v>
      </c>
      <c r="F76" s="15">
        <v>31618.5</v>
      </c>
      <c r="G76" s="15">
        <v>16317.489</v>
      </c>
      <c r="H76" s="24">
        <f t="shared" si="4"/>
        <v>51.519422211697844</v>
      </c>
      <c r="I76" s="20">
        <f t="shared" si="5"/>
        <v>51.60741021870108</v>
      </c>
      <c r="J76" s="37">
        <f t="shared" si="6"/>
        <v>122.03951786972371</v>
      </c>
    </row>
    <row r="77" spans="1:10" ht="15.75">
      <c r="A77" s="26" t="s">
        <v>46</v>
      </c>
      <c r="B77" s="7">
        <v>12</v>
      </c>
      <c r="C77" s="7">
        <v>2</v>
      </c>
      <c r="D77" s="15">
        <v>9995.84</v>
      </c>
      <c r="E77" s="14">
        <v>22249.8</v>
      </c>
      <c r="F77" s="15">
        <v>22678.9</v>
      </c>
      <c r="G77" s="15">
        <v>9202.323</v>
      </c>
      <c r="H77" s="24">
        <f t="shared" si="4"/>
        <v>41.3591268236119</v>
      </c>
      <c r="I77" s="20">
        <f t="shared" si="5"/>
        <v>40.57658440224173</v>
      </c>
      <c r="J77" s="37">
        <f t="shared" si="6"/>
        <v>92.06152759547972</v>
      </c>
    </row>
    <row r="78" spans="1:10" ht="31.5">
      <c r="A78" s="27" t="s">
        <v>71</v>
      </c>
      <c r="B78" s="21">
        <v>13</v>
      </c>
      <c r="C78" s="21"/>
      <c r="D78" s="22">
        <f>D79</f>
        <v>0</v>
      </c>
      <c r="E78" s="22">
        <f>E79</f>
        <v>2</v>
      </c>
      <c r="F78" s="22">
        <f>F79</f>
        <v>2</v>
      </c>
      <c r="G78" s="22">
        <f>G79</f>
        <v>0</v>
      </c>
      <c r="H78" s="16">
        <f t="shared" si="4"/>
        <v>0</v>
      </c>
      <c r="I78" s="23">
        <f t="shared" si="5"/>
        <v>0</v>
      </c>
      <c r="J78" s="19"/>
    </row>
    <row r="79" spans="1:10" ht="31.5">
      <c r="A79" s="26" t="s">
        <v>72</v>
      </c>
      <c r="B79" s="7">
        <v>13</v>
      </c>
      <c r="C79" s="7">
        <v>1</v>
      </c>
      <c r="D79" s="39">
        <v>0</v>
      </c>
      <c r="E79" s="14">
        <v>2</v>
      </c>
      <c r="F79" s="15">
        <v>2</v>
      </c>
      <c r="G79" s="15">
        <v>0</v>
      </c>
      <c r="H79" s="24">
        <f t="shared" si="4"/>
        <v>0</v>
      </c>
      <c r="I79" s="20">
        <f t="shared" si="5"/>
        <v>0</v>
      </c>
      <c r="J79" s="37"/>
    </row>
    <row r="80" spans="1:10" s="8" customFormat="1" ht="47.25">
      <c r="A80" s="29" t="s">
        <v>70</v>
      </c>
      <c r="B80" s="12">
        <v>14</v>
      </c>
      <c r="C80" s="12" t="s">
        <v>3</v>
      </c>
      <c r="D80" s="16">
        <f>D81+D83+D84</f>
        <v>466966.23000000004</v>
      </c>
      <c r="E80" s="16">
        <f>E81+E83+E84</f>
        <v>623643.7999999999</v>
      </c>
      <c r="F80" s="16">
        <f>F81+F83+F84</f>
        <v>1089160.7</v>
      </c>
      <c r="G80" s="16">
        <f>G81+G83+G84</f>
        <v>428912.47199999995</v>
      </c>
      <c r="H80" s="16">
        <f t="shared" si="4"/>
        <v>68.77523227201169</v>
      </c>
      <c r="I80" s="19">
        <f t="shared" si="5"/>
        <v>39.38009074326681</v>
      </c>
      <c r="J80" s="19">
        <f t="shared" si="6"/>
        <v>91.85085439690145</v>
      </c>
    </row>
    <row r="81" spans="1:10" ht="47.25">
      <c r="A81" s="26" t="s">
        <v>68</v>
      </c>
      <c r="B81" s="7">
        <v>14</v>
      </c>
      <c r="C81" s="7">
        <v>1</v>
      </c>
      <c r="D81" s="15">
        <v>89931.2</v>
      </c>
      <c r="E81" s="14">
        <v>188697.6</v>
      </c>
      <c r="F81" s="15">
        <v>188697.6</v>
      </c>
      <c r="G81" s="15">
        <v>94348.773</v>
      </c>
      <c r="H81" s="24">
        <f t="shared" si="4"/>
        <v>49.99998569139194</v>
      </c>
      <c r="I81" s="20">
        <f t="shared" si="5"/>
        <v>49.99998569139194</v>
      </c>
      <c r="J81" s="37">
        <f t="shared" si="6"/>
        <v>104.91216952514813</v>
      </c>
    </row>
    <row r="82" spans="1:10" ht="47.25" hidden="1">
      <c r="A82" s="26" t="s">
        <v>53</v>
      </c>
      <c r="B82" s="7">
        <v>11</v>
      </c>
      <c r="C82" s="7">
        <v>2</v>
      </c>
      <c r="D82" s="15"/>
      <c r="E82" s="14"/>
      <c r="F82" s="15"/>
      <c r="G82" s="15"/>
      <c r="H82" s="24" t="e">
        <f t="shared" si="4"/>
        <v>#DIV/0!</v>
      </c>
      <c r="I82" s="20" t="e">
        <f t="shared" si="5"/>
        <v>#DIV/0!</v>
      </c>
      <c r="J82" s="37" t="e">
        <f t="shared" si="6"/>
        <v>#DIV/0!</v>
      </c>
    </row>
    <row r="83" spans="1:10" ht="17.25" customHeight="1">
      <c r="A83" s="26" t="s">
        <v>69</v>
      </c>
      <c r="B83" s="7">
        <v>14</v>
      </c>
      <c r="C83" s="7">
        <v>2</v>
      </c>
      <c r="D83" s="15">
        <v>376735.03</v>
      </c>
      <c r="E83" s="14">
        <v>422565.5</v>
      </c>
      <c r="F83" s="15">
        <v>898763.1</v>
      </c>
      <c r="G83" s="15">
        <v>334473.142</v>
      </c>
      <c r="H83" s="24">
        <f t="shared" si="4"/>
        <v>79.15296965795835</v>
      </c>
      <c r="I83" s="20">
        <f t="shared" si="5"/>
        <v>37.214828023090845</v>
      </c>
      <c r="J83" s="37">
        <f t="shared" si="6"/>
        <v>88.7820657399446</v>
      </c>
    </row>
    <row r="84" spans="1:10" ht="15.75">
      <c r="A84" s="26" t="s">
        <v>78</v>
      </c>
      <c r="B84" s="7">
        <v>14</v>
      </c>
      <c r="C84" s="7">
        <v>3</v>
      </c>
      <c r="D84" s="15">
        <v>300</v>
      </c>
      <c r="E84" s="14">
        <v>12380.7</v>
      </c>
      <c r="F84" s="15">
        <v>1700</v>
      </c>
      <c r="G84" s="15">
        <v>90.557</v>
      </c>
      <c r="H84" s="24">
        <f t="shared" si="4"/>
        <v>0.7314368331354446</v>
      </c>
      <c r="I84" s="20">
        <f t="shared" si="5"/>
        <v>5.326882352941176</v>
      </c>
      <c r="J84" s="37">
        <f t="shared" si="6"/>
        <v>30.185666666666666</v>
      </c>
    </row>
    <row r="85" spans="1:10" s="8" customFormat="1" ht="15.75">
      <c r="A85" s="31" t="s">
        <v>54</v>
      </c>
      <c r="B85" s="31"/>
      <c r="C85" s="31"/>
      <c r="D85" s="32">
        <f>D7+D19+D21+D29+D40+D45+D48+D57+D65+D63+D71+D75+D78+D80</f>
        <v>2420876.04</v>
      </c>
      <c r="E85" s="32">
        <f>E7+E19+E21+E29+E40+E45+E48+E57+E65+E63+E71+E75+E78+E80</f>
        <v>4697803</v>
      </c>
      <c r="F85" s="32">
        <f>F7+F19+F21+F29+F40+F45+F48+F57+F65+F63+F71+F75+F78+F80</f>
        <v>5790863.17</v>
      </c>
      <c r="G85" s="32">
        <f>G7+G19+G21+G29+G40+G45+G48+G57+G63+G65+G71+G75+G78+G80</f>
        <v>2409957.8619999997</v>
      </c>
      <c r="H85" s="33">
        <f t="shared" si="4"/>
        <v>51.29967906274485</v>
      </c>
      <c r="I85" s="34">
        <f t="shared" si="5"/>
        <v>41.61655682843564</v>
      </c>
      <c r="J85" s="34">
        <f t="shared" si="6"/>
        <v>99.54899888223933</v>
      </c>
    </row>
    <row r="86" spans="1:10" ht="15.75">
      <c r="A86" s="10"/>
      <c r="B86" s="10"/>
      <c r="C86" s="10"/>
      <c r="D86" s="10"/>
      <c r="E86" s="11"/>
      <c r="F86" s="9"/>
      <c r="G86" s="13"/>
      <c r="H86" s="13"/>
      <c r="I86" s="9"/>
      <c r="J86" s="9"/>
    </row>
    <row r="87" spans="1:10" ht="15.75">
      <c r="A87" s="9"/>
      <c r="B87" s="9"/>
      <c r="C87" s="9"/>
      <c r="D87" s="9"/>
      <c r="E87" s="9"/>
      <c r="F87" s="9"/>
      <c r="G87" s="9"/>
      <c r="H87" s="9"/>
      <c r="I87" s="9"/>
      <c r="J87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2020-08-11T06:28:28Z</dcterms:modified>
  <cp:category/>
  <cp:version/>
  <cp:contentType/>
  <cp:contentStatus/>
</cp:coreProperties>
</file>